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8055" windowHeight="6225"/>
  </bookViews>
  <sheets>
    <sheet name="2015" sheetId="4" r:id="rId1"/>
  </sheets>
  <calcPr calcId="152511"/>
</workbook>
</file>

<file path=xl/calcChain.xml><?xml version="1.0" encoding="utf-8"?>
<calcChain xmlns="http://schemas.openxmlformats.org/spreadsheetml/2006/main">
  <c r="F32" i="4" l="1"/>
  <c r="E32" i="4"/>
  <c r="E48" i="4"/>
  <c r="E45" i="4"/>
  <c r="E40" i="4"/>
  <c r="E35" i="4"/>
  <c r="E34" i="4" s="1"/>
  <c r="E27" i="4"/>
  <c r="E23" i="4"/>
  <c r="E22" i="4"/>
  <c r="E15" i="4"/>
  <c r="F10" i="4"/>
  <c r="F48" i="4"/>
  <c r="F13" i="4"/>
  <c r="F40" i="4"/>
  <c r="F45" i="4"/>
  <c r="F35" i="4"/>
  <c r="F34" i="4" s="1"/>
  <c r="F27" i="4"/>
  <c r="F23" i="4"/>
  <c r="F22" i="4" s="1"/>
  <c r="F17" i="4"/>
  <c r="F15" i="4" s="1"/>
  <c r="E56" i="4" l="1"/>
  <c r="F56" i="4"/>
  <c r="E13" i="4" l="1"/>
</calcChain>
</file>

<file path=xl/sharedStrings.xml><?xml version="1.0" encoding="utf-8"?>
<sst xmlns="http://schemas.openxmlformats.org/spreadsheetml/2006/main" count="104" uniqueCount="94">
  <si>
    <t>Пожертвования физических лиц</t>
  </si>
  <si>
    <t>Пожертвования юридических лиц</t>
  </si>
  <si>
    <t>Поступления от мероприятий</t>
  </si>
  <si>
    <t>Поступления (источники финансирования)</t>
  </si>
  <si>
    <t>Программа "Помощь детям"</t>
  </si>
  <si>
    <t>Программа "Помощь регионам"</t>
  </si>
  <si>
    <t>Использование средств (расходы по программам)</t>
  </si>
  <si>
    <t>Переоценка валютных ценностей</t>
  </si>
  <si>
    <t>Программа "Помощь Московским хосписам"</t>
  </si>
  <si>
    <t>Программа "Обучение и развитие"</t>
  </si>
  <si>
    <t>Программа "Помощь неизлечимо больным людям"</t>
  </si>
  <si>
    <t>Программа "Содействие развитию паллиативной помощи"</t>
  </si>
  <si>
    <t>Статья доходов/расходов</t>
  </si>
  <si>
    <t>Благотворительный фонд помощи хосписам "Вера"</t>
  </si>
  <si>
    <t>Прибыль от приносящей доход  деятельности</t>
  </si>
  <si>
    <t>за 2015 год</t>
  </si>
  <si>
    <t>Проект "Помощь Московским хосписам и ЛПУ", в т.ч.</t>
  </si>
  <si>
    <t>Хоспис № 2 ДЗ г.Москвы</t>
  </si>
  <si>
    <t>Проект "Помощь хоспису № 1 им. В.В.Миллионщиковой ДЗ г.Москвы</t>
  </si>
  <si>
    <t>Хоспис № 5 ДЗ г.Москвы</t>
  </si>
  <si>
    <t>Другие хосписы и ЛПУ г.Москвы</t>
  </si>
  <si>
    <t>ФОТ работников, занятых в реализации программы</t>
  </si>
  <si>
    <t>Проект "Помощь региональным хосписам и ЛПУ", в т.ч.</t>
  </si>
  <si>
    <t>Деткие хосписы и ЛПУ</t>
  </si>
  <si>
    <t>Взрослые хосписы и ЛПУ</t>
  </si>
  <si>
    <t>Проект "Адресная помощь детям в Москве и Московской области"</t>
  </si>
  <si>
    <t>Проект "Адресная помощь детям в регионах"</t>
  </si>
  <si>
    <t>Проект "Помощь детскому хоспису "Дом с маяком"</t>
  </si>
  <si>
    <t>Проект "Адресная помощь неизлечимо больным взрослым"</t>
  </si>
  <si>
    <t>Проект "Обучение и равитие"</t>
  </si>
  <si>
    <t>Издательская деятельность</t>
  </si>
  <si>
    <t>Обучение и развитие</t>
  </si>
  <si>
    <t>Организация конференций, семинаров и др.</t>
  </si>
  <si>
    <t>Программа "Развитие волонтерского движения"</t>
  </si>
  <si>
    <t>Проект "Содействие развитию паллиативной помощи"</t>
  </si>
  <si>
    <t>Проект "Хосписное движение"</t>
  </si>
  <si>
    <t>Проект "Развитие волонтерского движения"</t>
  </si>
  <si>
    <t>Доход от доверительного управления целевым капиталом</t>
  </si>
  <si>
    <t>ФОТ административно-управленческого персонала</t>
  </si>
  <si>
    <t>Административно-управленческие расходы и содержание Фонда</t>
  </si>
  <si>
    <t>1.</t>
  </si>
  <si>
    <t>2.</t>
  </si>
  <si>
    <t>3.</t>
  </si>
  <si>
    <t>4.</t>
  </si>
  <si>
    <t>5.</t>
  </si>
  <si>
    <t>6.</t>
  </si>
  <si>
    <t>7.</t>
  </si>
  <si>
    <t>8.</t>
  </si>
  <si>
    <t>1.1.</t>
  </si>
  <si>
    <t>1.2.</t>
  </si>
  <si>
    <t>1.3.</t>
  </si>
  <si>
    <t>1.2.1.</t>
  </si>
  <si>
    <t>1.2.2.</t>
  </si>
  <si>
    <t>1.2.3.</t>
  </si>
  <si>
    <t>2.1.</t>
  </si>
  <si>
    <t>2.2.</t>
  </si>
  <si>
    <t>2.1.1.</t>
  </si>
  <si>
    <t>2.1.2.</t>
  </si>
  <si>
    <t>3.1.</t>
  </si>
  <si>
    <t>6.4.</t>
  </si>
  <si>
    <t>3.2.</t>
  </si>
  <si>
    <t>3.3.</t>
  </si>
  <si>
    <t>3.4.</t>
  </si>
  <si>
    <t>4.1.</t>
  </si>
  <si>
    <t>5.1.</t>
  </si>
  <si>
    <t>6.3.</t>
  </si>
  <si>
    <t>5.1..1</t>
  </si>
  <si>
    <t>5.1.2.</t>
  </si>
  <si>
    <t>5.1.3.</t>
  </si>
  <si>
    <t>5.2.</t>
  </si>
  <si>
    <t>6.1.</t>
  </si>
  <si>
    <t>6.2.</t>
  </si>
  <si>
    <t>7.1.</t>
  </si>
  <si>
    <t>7.2.</t>
  </si>
  <si>
    <t>Факт (руб.)</t>
  </si>
  <si>
    <t>План (руб.)</t>
  </si>
  <si>
    <t>Коммерческий и внереализационный доход</t>
  </si>
  <si>
    <t>Расходы на служебные командировки</t>
  </si>
  <si>
    <t>Аренда помещений</t>
  </si>
  <si>
    <t>Канцтовары, оргтехника, хозяйственный инвентарь, мебель</t>
  </si>
  <si>
    <t>Услуги банка</t>
  </si>
  <si>
    <t>Услуги сторонних организаций, прочие расходы</t>
  </si>
  <si>
    <t>Услуги связи, интернет</t>
  </si>
  <si>
    <t>Проект "Поддержка НКО профессиональных участников хосписной помощи"</t>
  </si>
  <si>
    <t>Отчет о расходовании целевых средств</t>
  </si>
  <si>
    <t>8.1.</t>
  </si>
  <si>
    <t>8.2.</t>
  </si>
  <si>
    <t>8.3.</t>
  </si>
  <si>
    <t>8.4.</t>
  </si>
  <si>
    <t>8.5.</t>
  </si>
  <si>
    <t>8.6.</t>
  </si>
  <si>
    <t>8.7.</t>
  </si>
  <si>
    <t>Итого расходы:</t>
  </si>
  <si>
    <t>Итого поступления: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</si>
</sst>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sz val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9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0" applyFont="1" applyBorder="1" applyAlignment="1">
      <alignment horizontal="left" vertical="center" readingOrder="1"/>
    </xf>
    <xf numFmtId="0" fontId="0" fillId="0" borderId="1" xfId="0" applyFill="1" applyBorder="1"/>
    <xf numFmtId="0" fontId="5" fillId="0" borderId="1" xfId="0" applyFont="1" applyBorder="1" applyAlignment="1">
      <alignment horizontal="left" vertical="center" readingOrder="1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left" vertical="center" readingOrder="1"/>
    </xf>
    <xf numFmtId="3" fontId="7" fillId="2" borderId="0" xfId="1" applyNumberFormat="1" applyFont="1" applyFill="1"/>
    <xf numFmtId="3" fontId="0" fillId="0" borderId="0" xfId="0" applyNumberFormat="1"/>
    <xf numFmtId="4" fontId="0" fillId="0" borderId="0" xfId="0" applyNumberFormat="1"/>
    <xf numFmtId="4" fontId="10" fillId="0" borderId="2" xfId="6" applyNumberFormat="1" applyFont="1" applyBorder="1" applyAlignment="1">
      <alignment horizontal="right" vertical="top" wrapText="1"/>
    </xf>
    <xf numFmtId="4" fontId="10" fillId="3" borderId="2" xfId="6" applyNumberFormat="1" applyFont="1" applyFill="1" applyBorder="1" applyAlignment="1">
      <alignment horizontal="right" vertical="top" wrapText="1"/>
    </xf>
    <xf numFmtId="0" fontId="3" fillId="0" borderId="3" xfId="0" applyFont="1" applyFill="1" applyBorder="1"/>
    <xf numFmtId="3" fontId="3" fillId="0" borderId="4" xfId="1" applyNumberFormat="1" applyFont="1" applyFill="1" applyBorder="1"/>
    <xf numFmtId="3" fontId="3" fillId="0" borderId="3" xfId="1" applyNumberFormat="1" applyFont="1" applyBorder="1"/>
    <xf numFmtId="3" fontId="7" fillId="2" borderId="4" xfId="1" applyNumberFormat="1" applyFont="1" applyFill="1" applyBorder="1"/>
    <xf numFmtId="3" fontId="3" fillId="0" borderId="3" xfId="1" applyNumberFormat="1" applyFont="1" applyFill="1" applyBorder="1"/>
    <xf numFmtId="3" fontId="3" fillId="0" borderId="4" xfId="1" applyNumberFormat="1" applyFont="1" applyBorder="1"/>
    <xf numFmtId="0" fontId="4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" fontId="10" fillId="3" borderId="0" xfId="6" applyNumberFormat="1" applyFont="1" applyFill="1" applyBorder="1" applyAlignment="1">
      <alignment horizontal="right" vertical="top" wrapText="1"/>
    </xf>
    <xf numFmtId="0" fontId="2" fillId="2" borderId="0" xfId="0" applyFont="1" applyFill="1" applyAlignment="1">
      <alignment horizontal="center"/>
    </xf>
    <xf numFmtId="0" fontId="4" fillId="0" borderId="1" xfId="0" applyFont="1" applyFill="1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</cellXfs>
  <cellStyles count="8">
    <cellStyle name="Обычный" xfId="0" builtinId="0"/>
    <cellStyle name="Обычный 2" xfId="3"/>
    <cellStyle name="Обычный 3" xfId="2"/>
    <cellStyle name="Обычный_в формате 2015" xfId="6"/>
    <cellStyle name="Процентный 2" xfId="5"/>
    <cellStyle name="Финансовый" xfId="1" builtinId="3"/>
    <cellStyle name="Финансовый 2" xfId="4"/>
    <cellStyle name="Финансовый 2 2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tabSelected="1" workbookViewId="0">
      <selection activeCell="D58" sqref="D58"/>
    </sheetView>
  </sheetViews>
  <sheetFormatPr defaultRowHeight="15" outlineLevelRow="1" outlineLevelCol="1" x14ac:dyDescent="0.25"/>
  <cols>
    <col min="1" max="1" width="9.140625" style="18"/>
    <col min="2" max="2" width="8.28515625" customWidth="1"/>
    <col min="3" max="3" width="8.5703125" customWidth="1"/>
    <col min="4" max="4" width="56.85546875" customWidth="1"/>
    <col min="5" max="5" width="14.140625" hidden="1" customWidth="1" outlineLevel="1"/>
    <col min="6" max="6" width="14.140625" customWidth="1" collapsed="1"/>
    <col min="7" max="7" width="11.28515625" bestFit="1" customWidth="1"/>
    <col min="8" max="8" width="9.85546875" bestFit="1" customWidth="1"/>
    <col min="9" max="9" width="15" bestFit="1" customWidth="1"/>
  </cols>
  <sheetData>
    <row r="1" spans="1:9" ht="18.75" customHeight="1" x14ac:dyDescent="0.25">
      <c r="A1" s="27" t="s">
        <v>13</v>
      </c>
      <c r="B1" s="27"/>
      <c r="C1" s="27"/>
      <c r="D1" s="27"/>
      <c r="E1" s="27"/>
    </row>
    <row r="2" spans="1:9" ht="29.25" customHeight="1" x14ac:dyDescent="0.25">
      <c r="A2" s="27" t="s">
        <v>84</v>
      </c>
      <c r="B2" s="27"/>
      <c r="C2" s="27"/>
      <c r="D2" s="27"/>
      <c r="E2" s="27"/>
    </row>
    <row r="3" spans="1:9" ht="29.25" customHeight="1" x14ac:dyDescent="0.25">
      <c r="A3" s="27" t="s">
        <v>15</v>
      </c>
      <c r="B3" s="27"/>
      <c r="C3" s="27"/>
      <c r="D3" s="27"/>
      <c r="E3" s="27"/>
    </row>
    <row r="4" spans="1:9" ht="33" customHeight="1" x14ac:dyDescent="0.25">
      <c r="A4" s="19"/>
      <c r="B4" s="20"/>
      <c r="C4" s="20" t="s">
        <v>12</v>
      </c>
      <c r="D4" s="20"/>
      <c r="E4" s="17" t="s">
        <v>75</v>
      </c>
      <c r="F4" s="17" t="s">
        <v>74</v>
      </c>
    </row>
    <row r="5" spans="1:9" ht="18.75" customHeight="1" thickBot="1" x14ac:dyDescent="0.3">
      <c r="A5" s="23" t="s">
        <v>3</v>
      </c>
      <c r="B5" s="2"/>
      <c r="C5" s="2"/>
      <c r="D5" s="2"/>
      <c r="E5" s="11"/>
      <c r="F5" s="11"/>
    </row>
    <row r="6" spans="1:9" x14ac:dyDescent="0.25">
      <c r="A6" s="24" t="s">
        <v>40</v>
      </c>
      <c r="B6" s="1" t="s">
        <v>37</v>
      </c>
      <c r="C6" s="1"/>
      <c r="D6" s="1"/>
      <c r="E6" s="12">
        <v>11600000</v>
      </c>
      <c r="F6" s="12">
        <v>11600000</v>
      </c>
    </row>
    <row r="7" spans="1:9" x14ac:dyDescent="0.25">
      <c r="A7" s="25" t="s">
        <v>41</v>
      </c>
      <c r="B7" s="1" t="s">
        <v>0</v>
      </c>
      <c r="C7" s="1"/>
      <c r="D7" s="1"/>
      <c r="E7" s="12">
        <v>270000000</v>
      </c>
      <c r="F7" s="12">
        <v>268646952.00999999</v>
      </c>
    </row>
    <row r="8" spans="1:9" x14ac:dyDescent="0.25">
      <c r="A8" s="25" t="s">
        <v>42</v>
      </c>
      <c r="B8" s="1" t="s">
        <v>1</v>
      </c>
      <c r="C8" s="1"/>
      <c r="D8" s="1"/>
      <c r="E8" s="12">
        <v>135000000</v>
      </c>
      <c r="F8" s="12">
        <v>132832487.98999999</v>
      </c>
    </row>
    <row r="9" spans="1:9" x14ac:dyDescent="0.25">
      <c r="A9" s="25" t="s">
        <v>43</v>
      </c>
      <c r="B9" s="1" t="s">
        <v>2</v>
      </c>
      <c r="C9" s="1"/>
      <c r="D9" s="1"/>
      <c r="E9" s="12">
        <v>1500000</v>
      </c>
      <c r="F9" s="12">
        <v>1172566</v>
      </c>
    </row>
    <row r="10" spans="1:9" x14ac:dyDescent="0.25">
      <c r="A10" s="25" t="s">
        <v>44</v>
      </c>
      <c r="B10" s="1" t="s">
        <v>14</v>
      </c>
      <c r="C10" s="1"/>
      <c r="D10" s="1"/>
      <c r="E10" s="12">
        <v>10000000</v>
      </c>
      <c r="F10" s="12">
        <f>F11+F12</f>
        <v>9779281</v>
      </c>
      <c r="H10" s="7"/>
    </row>
    <row r="11" spans="1:9" hidden="1" outlineLevel="1" x14ac:dyDescent="0.25">
      <c r="A11" s="25"/>
      <c r="B11" s="1"/>
      <c r="C11" s="1" t="s">
        <v>76</v>
      </c>
      <c r="D11" s="1"/>
      <c r="E11" s="12"/>
      <c r="F11" s="12">
        <v>6793294.8900000006</v>
      </c>
    </row>
    <row r="12" spans="1:9" ht="14.25" hidden="1" customHeight="1" outlineLevel="1" thickBot="1" x14ac:dyDescent="0.3">
      <c r="A12" s="26"/>
      <c r="B12" s="3"/>
      <c r="C12" s="3" t="s">
        <v>7</v>
      </c>
      <c r="D12" s="3"/>
      <c r="E12" s="13"/>
      <c r="F12" s="13">
        <v>2985986.11</v>
      </c>
    </row>
    <row r="13" spans="1:9" collapsed="1" x14ac:dyDescent="0.25">
      <c r="A13" s="22"/>
      <c r="B13" s="4" t="s">
        <v>93</v>
      </c>
      <c r="C13" s="4"/>
      <c r="D13" s="4"/>
      <c r="E13" s="14">
        <f>SUM(E6:E12)</f>
        <v>428100000</v>
      </c>
      <c r="F13" s="14">
        <f>F6+F7+F8+F9+F10</f>
        <v>424031287</v>
      </c>
    </row>
    <row r="14" spans="1:9" ht="15.75" thickBot="1" x14ac:dyDescent="0.3">
      <c r="A14" s="23" t="s">
        <v>6</v>
      </c>
      <c r="B14" s="2"/>
      <c r="C14" s="2"/>
      <c r="D14" s="2"/>
      <c r="E14" s="15"/>
      <c r="F14" s="15"/>
    </row>
    <row r="15" spans="1:9" ht="17.25" customHeight="1" x14ac:dyDescent="0.25">
      <c r="A15" s="24" t="s">
        <v>40</v>
      </c>
      <c r="B15" s="1" t="s">
        <v>8</v>
      </c>
      <c r="C15" s="1"/>
      <c r="D15" s="1"/>
      <c r="E15" s="16">
        <f>E16+E17+E21</f>
        <v>29500000</v>
      </c>
      <c r="F15" s="16">
        <f>F16+F17+F21</f>
        <v>28956932.530000001</v>
      </c>
      <c r="I15" s="7"/>
    </row>
    <row r="16" spans="1:9" ht="17.25" hidden="1" customHeight="1" outlineLevel="1" x14ac:dyDescent="0.25">
      <c r="A16" s="25" t="s">
        <v>48</v>
      </c>
      <c r="B16" s="1"/>
      <c r="C16" s="1" t="s">
        <v>18</v>
      </c>
      <c r="D16" s="1"/>
      <c r="E16" s="16">
        <v>21500000</v>
      </c>
      <c r="F16" s="16">
        <v>21101451.600000001</v>
      </c>
      <c r="I16" s="7"/>
    </row>
    <row r="17" spans="1:9" ht="17.25" hidden="1" customHeight="1" outlineLevel="1" x14ac:dyDescent="0.25">
      <c r="A17" s="25" t="s">
        <v>49</v>
      </c>
      <c r="B17" s="1"/>
      <c r="C17" s="1" t="s">
        <v>16</v>
      </c>
      <c r="D17" s="1"/>
      <c r="E17" s="16">
        <v>4300000</v>
      </c>
      <c r="F17" s="16">
        <f>SUM(F18:F20)</f>
        <v>4203653.3</v>
      </c>
      <c r="I17" s="7"/>
    </row>
    <row r="18" spans="1:9" ht="17.25" hidden="1" customHeight="1" outlineLevel="1" x14ac:dyDescent="0.25">
      <c r="A18" s="25" t="s">
        <v>51</v>
      </c>
      <c r="B18" s="1"/>
      <c r="C18" s="1"/>
      <c r="D18" s="1" t="s">
        <v>17</v>
      </c>
      <c r="E18" s="16">
        <v>3000000</v>
      </c>
      <c r="F18" s="16">
        <v>2972507.72</v>
      </c>
      <c r="I18" s="7"/>
    </row>
    <row r="19" spans="1:9" ht="17.25" hidden="1" customHeight="1" outlineLevel="1" x14ac:dyDescent="0.25">
      <c r="A19" s="25" t="s">
        <v>52</v>
      </c>
      <c r="B19" s="1"/>
      <c r="C19" s="1"/>
      <c r="D19" s="1" t="s">
        <v>19</v>
      </c>
      <c r="E19" s="16">
        <v>500000</v>
      </c>
      <c r="F19" s="16">
        <v>421361.5</v>
      </c>
      <c r="I19" s="7"/>
    </row>
    <row r="20" spans="1:9" ht="17.25" hidden="1" customHeight="1" outlineLevel="1" x14ac:dyDescent="0.25">
      <c r="A20" s="25" t="s">
        <v>53</v>
      </c>
      <c r="B20" s="1"/>
      <c r="C20" s="1"/>
      <c r="D20" s="1" t="s">
        <v>20</v>
      </c>
      <c r="E20" s="16">
        <v>1000000</v>
      </c>
      <c r="F20" s="16">
        <v>809784.08</v>
      </c>
      <c r="I20" s="7"/>
    </row>
    <row r="21" spans="1:9" ht="17.25" hidden="1" customHeight="1" outlineLevel="1" x14ac:dyDescent="0.25">
      <c r="A21" s="25" t="s">
        <v>50</v>
      </c>
      <c r="B21" s="1"/>
      <c r="C21" s="1" t="s">
        <v>21</v>
      </c>
      <c r="D21" s="1"/>
      <c r="E21" s="16">
        <v>3700000</v>
      </c>
      <c r="F21" s="16">
        <v>3651827.63</v>
      </c>
      <c r="I21" s="7"/>
    </row>
    <row r="22" spans="1:9" ht="17.25" customHeight="1" collapsed="1" x14ac:dyDescent="0.25">
      <c r="A22" s="25" t="s">
        <v>41</v>
      </c>
      <c r="B22" s="1" t="s">
        <v>5</v>
      </c>
      <c r="C22" s="1"/>
      <c r="D22" s="1"/>
      <c r="E22" s="16">
        <f>E23+E26</f>
        <v>31900000</v>
      </c>
      <c r="F22" s="16">
        <f>F23+F26</f>
        <v>31228121.27</v>
      </c>
    </row>
    <row r="23" spans="1:9" ht="17.25" hidden="1" customHeight="1" outlineLevel="1" x14ac:dyDescent="0.25">
      <c r="A23" s="25" t="s">
        <v>54</v>
      </c>
      <c r="B23" s="1"/>
      <c r="C23" s="1" t="s">
        <v>22</v>
      </c>
      <c r="D23" s="1"/>
      <c r="E23" s="16">
        <f>E24+E25</f>
        <v>25500000</v>
      </c>
      <c r="F23" s="16">
        <f>F24+F25</f>
        <v>24849285.629999999</v>
      </c>
    </row>
    <row r="24" spans="1:9" ht="17.25" hidden="1" customHeight="1" outlineLevel="1" x14ac:dyDescent="0.25">
      <c r="A24" s="25" t="s">
        <v>56</v>
      </c>
      <c r="B24" s="1"/>
      <c r="C24" s="1"/>
      <c r="D24" s="1" t="s">
        <v>24</v>
      </c>
      <c r="E24" s="16">
        <v>23500000</v>
      </c>
      <c r="F24" s="16">
        <v>23005864.629999999</v>
      </c>
    </row>
    <row r="25" spans="1:9" ht="17.25" hidden="1" customHeight="1" outlineLevel="1" x14ac:dyDescent="0.25">
      <c r="A25" s="25" t="s">
        <v>57</v>
      </c>
      <c r="B25" s="1"/>
      <c r="C25" s="1"/>
      <c r="D25" s="1" t="s">
        <v>23</v>
      </c>
      <c r="E25" s="16">
        <v>2000000</v>
      </c>
      <c r="F25" s="16">
        <v>1843421</v>
      </c>
    </row>
    <row r="26" spans="1:9" ht="17.25" hidden="1" customHeight="1" outlineLevel="1" x14ac:dyDescent="0.25">
      <c r="A26" s="25" t="s">
        <v>55</v>
      </c>
      <c r="B26" s="1"/>
      <c r="C26" s="1" t="s">
        <v>21</v>
      </c>
      <c r="D26" s="1"/>
      <c r="E26" s="16">
        <v>6400000</v>
      </c>
      <c r="F26" s="16">
        <v>6378835.6399999997</v>
      </c>
    </row>
    <row r="27" spans="1:9" ht="17.25" customHeight="1" collapsed="1" x14ac:dyDescent="0.25">
      <c r="A27" s="25" t="s">
        <v>42</v>
      </c>
      <c r="B27" s="1" t="s">
        <v>4</v>
      </c>
      <c r="C27" s="1"/>
      <c r="D27" s="1"/>
      <c r="E27" s="16">
        <f>SUM(E28:E31)</f>
        <v>213800000</v>
      </c>
      <c r="F27" s="16">
        <f>SUM(F28:F31)</f>
        <v>212790929.80000001</v>
      </c>
    </row>
    <row r="28" spans="1:9" ht="17.25" hidden="1" customHeight="1" outlineLevel="1" x14ac:dyDescent="0.25">
      <c r="A28" s="25" t="s">
        <v>58</v>
      </c>
      <c r="B28" s="1"/>
      <c r="C28" s="1" t="s">
        <v>25</v>
      </c>
      <c r="D28" s="1"/>
      <c r="E28" s="16">
        <v>67000000</v>
      </c>
      <c r="F28" s="16">
        <v>66683319.170000002</v>
      </c>
    </row>
    <row r="29" spans="1:9" ht="17.25" hidden="1" customHeight="1" outlineLevel="1" x14ac:dyDescent="0.25">
      <c r="A29" s="25" t="s">
        <v>60</v>
      </c>
      <c r="B29" s="1"/>
      <c r="C29" s="1" t="s">
        <v>26</v>
      </c>
      <c r="D29" s="1"/>
      <c r="E29" s="16">
        <v>51000000</v>
      </c>
      <c r="F29" s="16">
        <v>50726693.409999996</v>
      </c>
    </row>
    <row r="30" spans="1:9" ht="17.25" hidden="1" customHeight="1" outlineLevel="1" x14ac:dyDescent="0.25">
      <c r="A30" s="25" t="s">
        <v>61</v>
      </c>
      <c r="B30" s="1"/>
      <c r="C30" s="1" t="s">
        <v>27</v>
      </c>
      <c r="D30" s="1"/>
      <c r="E30" s="16">
        <v>89000000</v>
      </c>
      <c r="F30" s="16">
        <v>88612792.920000002</v>
      </c>
    </row>
    <row r="31" spans="1:9" ht="17.25" hidden="1" customHeight="1" outlineLevel="1" x14ac:dyDescent="0.25">
      <c r="A31" s="25" t="s">
        <v>62</v>
      </c>
      <c r="B31" s="1"/>
      <c r="C31" s="1" t="s">
        <v>21</v>
      </c>
      <c r="D31" s="1"/>
      <c r="E31" s="16">
        <v>6800000</v>
      </c>
      <c r="F31" s="16">
        <v>6768124.2999999998</v>
      </c>
    </row>
    <row r="32" spans="1:9" ht="17.25" customHeight="1" collapsed="1" x14ac:dyDescent="0.25">
      <c r="A32" s="25" t="s">
        <v>43</v>
      </c>
      <c r="B32" s="1" t="s">
        <v>10</v>
      </c>
      <c r="C32" s="1"/>
      <c r="D32" s="1"/>
      <c r="E32" s="16">
        <f>E33</f>
        <v>300000</v>
      </c>
      <c r="F32" s="16">
        <f>F33</f>
        <v>219365.16</v>
      </c>
      <c r="G32" s="9"/>
    </row>
    <row r="33" spans="1:9" ht="17.25" hidden="1" customHeight="1" outlineLevel="1" x14ac:dyDescent="0.25">
      <c r="A33" s="25" t="s">
        <v>63</v>
      </c>
      <c r="B33" s="1"/>
      <c r="C33" s="1" t="s">
        <v>28</v>
      </c>
      <c r="D33" s="1"/>
      <c r="E33" s="16">
        <v>300000</v>
      </c>
      <c r="F33" s="16">
        <v>219365.16</v>
      </c>
      <c r="G33" s="9"/>
    </row>
    <row r="34" spans="1:9" ht="17.25" customHeight="1" collapsed="1" x14ac:dyDescent="0.25">
      <c r="A34" s="25" t="s">
        <v>44</v>
      </c>
      <c r="B34" s="1" t="s">
        <v>9</v>
      </c>
      <c r="C34" s="1"/>
      <c r="D34" s="1"/>
      <c r="E34" s="16">
        <f>E35+E39</f>
        <v>7800000</v>
      </c>
      <c r="F34" s="16">
        <f>F35+F39</f>
        <v>7469975.2299999995</v>
      </c>
      <c r="G34" s="10"/>
      <c r="I34" s="8"/>
    </row>
    <row r="35" spans="1:9" ht="17.25" hidden="1" customHeight="1" outlineLevel="1" x14ac:dyDescent="0.25">
      <c r="A35" s="25" t="s">
        <v>64</v>
      </c>
      <c r="B35" s="1"/>
      <c r="C35" s="1" t="s">
        <v>29</v>
      </c>
      <c r="D35" s="1"/>
      <c r="E35" s="16">
        <f>SUM(E36:E38)</f>
        <v>2400000</v>
      </c>
      <c r="F35" s="16">
        <f>SUM(F36:F38)</f>
        <v>2150110.59</v>
      </c>
      <c r="G35" s="21"/>
      <c r="I35" s="8"/>
    </row>
    <row r="36" spans="1:9" ht="17.25" hidden="1" customHeight="1" outlineLevel="1" x14ac:dyDescent="0.25">
      <c r="A36" s="25" t="s">
        <v>66</v>
      </c>
      <c r="B36" s="1"/>
      <c r="C36" s="1"/>
      <c r="D36" s="1" t="s">
        <v>30</v>
      </c>
      <c r="E36" s="16">
        <v>100000</v>
      </c>
      <c r="F36" s="16">
        <v>39623.29</v>
      </c>
      <c r="G36" s="21"/>
      <c r="I36" s="8"/>
    </row>
    <row r="37" spans="1:9" ht="17.25" hidden="1" customHeight="1" outlineLevel="1" x14ac:dyDescent="0.25">
      <c r="A37" s="25" t="s">
        <v>67</v>
      </c>
      <c r="B37" s="1"/>
      <c r="C37" s="1"/>
      <c r="D37" s="1" t="s">
        <v>31</v>
      </c>
      <c r="E37" s="16">
        <v>500000</v>
      </c>
      <c r="F37" s="16">
        <v>458368.72</v>
      </c>
    </row>
    <row r="38" spans="1:9" ht="17.25" hidden="1" customHeight="1" outlineLevel="1" x14ac:dyDescent="0.25">
      <c r="A38" s="25" t="s">
        <v>68</v>
      </c>
      <c r="B38" s="1"/>
      <c r="C38" s="1"/>
      <c r="D38" s="1" t="s">
        <v>32</v>
      </c>
      <c r="E38" s="16">
        <v>1800000</v>
      </c>
      <c r="F38" s="16">
        <v>1652118.58</v>
      </c>
      <c r="G38" s="21"/>
      <c r="I38" s="8"/>
    </row>
    <row r="39" spans="1:9" ht="17.25" hidden="1" customHeight="1" outlineLevel="1" x14ac:dyDescent="0.25">
      <c r="A39" s="25" t="s">
        <v>69</v>
      </c>
      <c r="B39" s="1"/>
      <c r="C39" s="1" t="s">
        <v>21</v>
      </c>
      <c r="D39" s="1"/>
      <c r="E39" s="16">
        <v>5400000</v>
      </c>
      <c r="F39" s="16">
        <v>5319864.6399999997</v>
      </c>
      <c r="G39" s="21"/>
      <c r="I39" s="8"/>
    </row>
    <row r="40" spans="1:9" ht="17.25" customHeight="1" collapsed="1" x14ac:dyDescent="0.25">
      <c r="A40" s="25" t="s">
        <v>45</v>
      </c>
      <c r="B40" s="1" t="s">
        <v>11</v>
      </c>
      <c r="C40" s="1"/>
      <c r="D40" s="1"/>
      <c r="E40" s="16">
        <f>SUM(E41:E44)</f>
        <v>18000000</v>
      </c>
      <c r="F40" s="16">
        <f>SUM(F41:F44)</f>
        <v>17674981.490000002</v>
      </c>
      <c r="I40" s="8"/>
    </row>
    <row r="41" spans="1:9" ht="17.25" hidden="1" customHeight="1" outlineLevel="1" x14ac:dyDescent="0.25">
      <c r="A41" s="25" t="s">
        <v>70</v>
      </c>
      <c r="B41" s="1"/>
      <c r="C41" s="1" t="s">
        <v>34</v>
      </c>
      <c r="D41" s="1"/>
      <c r="E41" s="16">
        <v>100000</v>
      </c>
      <c r="F41" s="16">
        <v>28948</v>
      </c>
      <c r="G41" s="21"/>
      <c r="I41" s="8"/>
    </row>
    <row r="42" spans="1:9" ht="17.25" hidden="1" customHeight="1" outlineLevel="1" x14ac:dyDescent="0.25">
      <c r="A42" s="25" t="s">
        <v>71</v>
      </c>
      <c r="B42" s="1"/>
      <c r="C42" s="1" t="s">
        <v>35</v>
      </c>
      <c r="D42" s="1"/>
      <c r="E42" s="16">
        <v>1500000</v>
      </c>
      <c r="F42" s="16">
        <v>1292426</v>
      </c>
      <c r="G42" s="21"/>
      <c r="I42" s="8"/>
    </row>
    <row r="43" spans="1:9" ht="17.25" hidden="1" customHeight="1" outlineLevel="1" x14ac:dyDescent="0.25">
      <c r="A43" s="25" t="s">
        <v>65</v>
      </c>
      <c r="B43" s="1"/>
      <c r="C43" s="1" t="s">
        <v>83</v>
      </c>
      <c r="D43" s="1"/>
      <c r="E43" s="16">
        <v>6000000</v>
      </c>
      <c r="F43" s="16">
        <v>6000000</v>
      </c>
      <c r="G43" s="21"/>
      <c r="I43" s="8"/>
    </row>
    <row r="44" spans="1:9" ht="17.25" hidden="1" customHeight="1" outlineLevel="1" x14ac:dyDescent="0.25">
      <c r="A44" s="25" t="s">
        <v>59</v>
      </c>
      <c r="B44" s="1"/>
      <c r="C44" s="1" t="s">
        <v>21</v>
      </c>
      <c r="D44" s="1"/>
      <c r="E44" s="16">
        <v>10400000</v>
      </c>
      <c r="F44" s="16">
        <v>10353607.49</v>
      </c>
      <c r="G44" s="21"/>
      <c r="I44" s="8"/>
    </row>
    <row r="45" spans="1:9" ht="17.25" customHeight="1" collapsed="1" x14ac:dyDescent="0.25">
      <c r="A45" s="25" t="s">
        <v>46</v>
      </c>
      <c r="B45" s="1" t="s">
        <v>33</v>
      </c>
      <c r="C45" s="1"/>
      <c r="D45" s="1"/>
      <c r="E45" s="16">
        <f>E46+E47</f>
        <v>2500000</v>
      </c>
      <c r="F45" s="16">
        <f>F46+F47</f>
        <v>2462237.46</v>
      </c>
      <c r="G45" s="8"/>
      <c r="I45" s="8"/>
    </row>
    <row r="46" spans="1:9" ht="17.25" hidden="1" customHeight="1" outlineLevel="1" x14ac:dyDescent="0.25">
      <c r="A46" s="25" t="s">
        <v>72</v>
      </c>
      <c r="B46" s="1"/>
      <c r="C46" s="1" t="s">
        <v>36</v>
      </c>
      <c r="D46" s="1"/>
      <c r="E46" s="16">
        <v>100000</v>
      </c>
      <c r="F46" s="16">
        <v>88743.33</v>
      </c>
      <c r="G46" s="8"/>
      <c r="I46" s="8"/>
    </row>
    <row r="47" spans="1:9" ht="17.25" hidden="1" customHeight="1" outlineLevel="1" x14ac:dyDescent="0.25">
      <c r="A47" s="25" t="s">
        <v>73</v>
      </c>
      <c r="B47" s="1"/>
      <c r="C47" s="1" t="s">
        <v>21</v>
      </c>
      <c r="D47" s="1"/>
      <c r="E47" s="16">
        <v>2400000</v>
      </c>
      <c r="F47" s="16">
        <v>2373494.13</v>
      </c>
      <c r="G47" s="8"/>
      <c r="I47" s="8"/>
    </row>
    <row r="48" spans="1:9" ht="17.25" customHeight="1" collapsed="1" x14ac:dyDescent="0.25">
      <c r="A48" s="25" t="s">
        <v>47</v>
      </c>
      <c r="B48" s="1" t="s">
        <v>39</v>
      </c>
      <c r="C48" s="1"/>
      <c r="D48" s="1"/>
      <c r="E48" s="16">
        <f>SUM(E49:E55)</f>
        <v>40700000</v>
      </c>
      <c r="F48" s="16">
        <f>SUM(F49:F55)</f>
        <v>39590862.439999998</v>
      </c>
      <c r="G48" s="8"/>
      <c r="I48" s="8"/>
    </row>
    <row r="49" spans="1:9" ht="17.25" hidden="1" customHeight="1" outlineLevel="1" x14ac:dyDescent="0.25">
      <c r="A49" s="25" t="s">
        <v>85</v>
      </c>
      <c r="B49" s="1"/>
      <c r="C49" s="1" t="s">
        <v>78</v>
      </c>
      <c r="D49" s="1"/>
      <c r="E49" s="16">
        <v>4500000</v>
      </c>
      <c r="F49" s="16">
        <v>4406570.8899999997</v>
      </c>
      <c r="G49" s="8"/>
      <c r="I49" s="8"/>
    </row>
    <row r="50" spans="1:9" ht="17.25" hidden="1" customHeight="1" outlineLevel="1" x14ac:dyDescent="0.25">
      <c r="A50" s="25" t="s">
        <v>86</v>
      </c>
      <c r="B50" s="1"/>
      <c r="C50" s="1" t="s">
        <v>79</v>
      </c>
      <c r="D50" s="1"/>
      <c r="E50" s="16">
        <v>1500000</v>
      </c>
      <c r="F50" s="16">
        <v>1455064.49</v>
      </c>
      <c r="G50" s="8"/>
      <c r="I50" s="8"/>
    </row>
    <row r="51" spans="1:9" ht="17.25" hidden="1" customHeight="1" outlineLevel="1" x14ac:dyDescent="0.25">
      <c r="A51" s="25" t="s">
        <v>87</v>
      </c>
      <c r="B51" s="1"/>
      <c r="C51" s="1" t="s">
        <v>82</v>
      </c>
      <c r="D51" s="1"/>
      <c r="E51" s="16">
        <v>2000000</v>
      </c>
      <c r="F51" s="16">
        <v>1679220.94</v>
      </c>
      <c r="G51" s="8"/>
      <c r="I51" s="8"/>
    </row>
    <row r="52" spans="1:9" ht="17.25" hidden="1" customHeight="1" outlineLevel="1" x14ac:dyDescent="0.25">
      <c r="A52" s="25" t="s">
        <v>88</v>
      </c>
      <c r="B52" s="1"/>
      <c r="C52" s="1" t="s">
        <v>80</v>
      </c>
      <c r="D52" s="1"/>
      <c r="E52" s="16">
        <v>800000</v>
      </c>
      <c r="F52" s="16">
        <v>727835.54</v>
      </c>
      <c r="G52" s="8"/>
      <c r="I52" s="8"/>
    </row>
    <row r="53" spans="1:9" ht="17.25" hidden="1" customHeight="1" outlineLevel="1" x14ac:dyDescent="0.25">
      <c r="A53" s="25" t="s">
        <v>89</v>
      </c>
      <c r="B53" s="1"/>
      <c r="C53" s="1" t="s">
        <v>81</v>
      </c>
      <c r="D53" s="1"/>
      <c r="E53" s="16">
        <v>8200000</v>
      </c>
      <c r="F53" s="16">
        <v>8113065.3599999957</v>
      </c>
      <c r="G53" s="8"/>
      <c r="I53" s="8"/>
    </row>
    <row r="54" spans="1:9" ht="17.25" hidden="1" customHeight="1" outlineLevel="1" x14ac:dyDescent="0.25">
      <c r="A54" s="25" t="s">
        <v>90</v>
      </c>
      <c r="B54" s="1"/>
      <c r="C54" s="1" t="s">
        <v>77</v>
      </c>
      <c r="D54" s="1"/>
      <c r="E54" s="16">
        <v>200000</v>
      </c>
      <c r="F54" s="16">
        <v>105364.15</v>
      </c>
      <c r="G54" s="8"/>
      <c r="I54" s="8"/>
    </row>
    <row r="55" spans="1:9" ht="17.25" hidden="1" customHeight="1" outlineLevel="1" x14ac:dyDescent="0.25">
      <c r="A55" s="25" t="s">
        <v>91</v>
      </c>
      <c r="B55" s="1"/>
      <c r="C55" s="1" t="s">
        <v>38</v>
      </c>
      <c r="D55" s="1"/>
      <c r="E55" s="16">
        <v>23500000</v>
      </c>
      <c r="F55" s="16">
        <v>23103741.07</v>
      </c>
      <c r="G55" s="8"/>
      <c r="I55" s="8"/>
    </row>
    <row r="56" spans="1:9" collapsed="1" x14ac:dyDescent="0.25">
      <c r="A56" s="6"/>
      <c r="B56" s="5" t="s">
        <v>92</v>
      </c>
      <c r="C56" s="5"/>
      <c r="D56" s="5"/>
      <c r="E56" s="6">
        <f>E15+E22+E27+E32+E34+E40+E45+E48</f>
        <v>344500000</v>
      </c>
      <c r="F56" s="6">
        <f>F15+F22+F27+F32+F34+F40+F45+F48</f>
        <v>340393405.38000005</v>
      </c>
      <c r="I56" s="8"/>
    </row>
    <row r="57" spans="1:9" x14ac:dyDescent="0.25">
      <c r="G57" s="7"/>
    </row>
  </sheetData>
  <mergeCells count="3">
    <mergeCell ref="A1:E1"/>
    <mergeCell ref="A2:E2"/>
    <mergeCell ref="A3:E3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2016-10-19T15:28:08Z</dcterms:modified>
</cp:coreProperties>
</file>